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110" windowHeight="8925" activeTab="0"/>
  </bookViews>
  <sheets>
    <sheet name="Основ.показат.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<sst xmlns="http://schemas.openxmlformats.org/spreadsheetml/2006/main" count="53" uniqueCount="29">
  <si>
    <t>Прогноз</t>
  </si>
  <si>
    <t>Отчет</t>
  </si>
  <si>
    <t>Собственные доходы</t>
  </si>
  <si>
    <t>тыс.руб.</t>
  </si>
  <si>
    <t>тонн</t>
  </si>
  <si>
    <t>№ п/п</t>
  </si>
  <si>
    <t>темп в действ.ценах</t>
  </si>
  <si>
    <t xml:space="preserve">ПОКАЗАТЕЛИ </t>
  </si>
  <si>
    <t>темп в сопост. ценах</t>
  </si>
  <si>
    <t>руб.</t>
  </si>
  <si>
    <t>х</t>
  </si>
  <si>
    <t>Факт</t>
  </si>
  <si>
    <t>дкл</t>
  </si>
  <si>
    <t>Объем закупок скота и птицы от сельскохозяйственных организаций и крестьянских (фермерских) хозяйств</t>
  </si>
  <si>
    <t>Объем закупок молока от от сельскохозяйственных организаций и крестьянских (фермерских) хозяйств</t>
  </si>
  <si>
    <t xml:space="preserve">Объем оборота розничной торговли во всех каналах реализации </t>
  </si>
  <si>
    <t>Объем реализации водки и ликероводочных изделий местного производства</t>
  </si>
  <si>
    <t>Объем реализации (отгрузки) продукции собственного производства, в действующих ценах по рассматриваемому кругу промпредприятий г.о. Саранск</t>
  </si>
  <si>
    <t>% выполнения прогноза</t>
  </si>
  <si>
    <t>Ед. изм.</t>
  </si>
  <si>
    <t>Фонд оплаты труда</t>
  </si>
  <si>
    <t xml:space="preserve">Среднемесячная заработная плата </t>
  </si>
  <si>
    <t xml:space="preserve">                                                                                       Фактическое выполнение основных показателей социально-экономического развития городского округа Саранск</t>
  </si>
  <si>
    <t>-</t>
  </si>
  <si>
    <t xml:space="preserve">                                                              за  январь-декабрь 2018 года</t>
  </si>
  <si>
    <t xml:space="preserve"> январь-декабрь 2017                 года</t>
  </si>
  <si>
    <t>январь-декабрь 2018 года</t>
  </si>
  <si>
    <t>декабрь 2017 года</t>
  </si>
  <si>
    <t>декабрь 2018 года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</si>
</sst>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  <numFmt numFmtId="173" formatCode="0.000"/>
    <numFmt numFmtId="174" formatCode="0.0000"/>
    <numFmt numFmtId="175" formatCode="0.000000"/>
    <numFmt numFmtId="176" formatCode="0.0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47">
    <font>
      <sz val="10"/>
      <name val="Arial Cyr"/>
      <family val="0"/>
    </font>
    <font>
      <i/>
      <sz val="8"/>
      <name val="Arial CYR"/>
      <family val="2"/>
    </font>
    <font>
      <i/>
      <sz val="9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 applyProtection="1">
      <alignment/>
      <protection locked="0"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Fill="1" applyBorder="1" applyAlignment="1">
      <alignment/>
    </xf>
    <xf numFmtId="0" fontId="8" fillId="33" borderId="10" xfId="0" applyFont="1" applyFill="1" applyBorder="1" applyAlignment="1">
      <alignment wrapText="1"/>
    </xf>
    <xf numFmtId="0" fontId="4" fillId="33" borderId="10" xfId="0" applyFont="1" applyFill="1" applyBorder="1" applyAlignment="1">
      <alignment horizontal="center"/>
    </xf>
    <xf numFmtId="172" fontId="0" fillId="33" borderId="10" xfId="0" applyNumberFormat="1" applyFont="1" applyFill="1" applyBorder="1" applyAlignment="1" applyProtection="1">
      <alignment horizontal="right"/>
      <protection locked="0"/>
    </xf>
    <xf numFmtId="0" fontId="6" fillId="0" borderId="10" xfId="0" applyFont="1" applyFill="1" applyBorder="1" applyAlignment="1">
      <alignment wrapText="1"/>
    </xf>
    <xf numFmtId="172" fontId="0" fillId="0" borderId="10" xfId="0" applyNumberFormat="1" applyFont="1" applyBorder="1" applyAlignment="1" applyProtection="1">
      <alignment horizontal="right"/>
      <protection locked="0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172" fontId="0" fillId="0" borderId="10" xfId="0" applyNumberFormat="1" applyFont="1" applyFill="1" applyBorder="1" applyAlignment="1" applyProtection="1">
      <alignment horizontal="right"/>
      <protection locked="0"/>
    </xf>
    <xf numFmtId="172" fontId="0" fillId="0" borderId="11" xfId="0" applyNumberFormat="1" applyFont="1" applyBorder="1" applyAlignment="1" applyProtection="1">
      <alignment horizontal="right"/>
      <protection locked="0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 applyBorder="1" applyAlignment="1" applyProtection="1">
      <alignment horizontal="left"/>
      <protection locked="0"/>
    </xf>
    <xf numFmtId="0" fontId="7" fillId="33" borderId="10" xfId="0" applyFont="1" applyFill="1" applyBorder="1" applyAlignment="1">
      <alignment wrapText="1"/>
    </xf>
    <xf numFmtId="172" fontId="0" fillId="0" borderId="10" xfId="0" applyNumberFormat="1" applyFont="1" applyBorder="1" applyAlignment="1">
      <alignment horizontal="center"/>
    </xf>
    <xf numFmtId="172" fontId="0" fillId="33" borderId="10" xfId="0" applyNumberFormat="1" applyFont="1" applyFill="1" applyBorder="1" applyAlignment="1">
      <alignment horizontal="center"/>
    </xf>
    <xf numFmtId="172" fontId="0" fillId="0" borderId="10" xfId="0" applyNumberFormat="1" applyFont="1" applyFill="1" applyBorder="1" applyAlignment="1">
      <alignment horizontal="center"/>
    </xf>
    <xf numFmtId="172" fontId="0" fillId="0" borderId="10" xfId="0" applyNumberFormat="1" applyFont="1" applyFill="1" applyBorder="1" applyAlignment="1" applyProtection="1">
      <alignment horizontal="center"/>
      <protection locked="0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4" fillId="0" borderId="15" xfId="0" applyFont="1" applyBorder="1" applyAlignment="1">
      <alignment horizontal="center" vertical="justify"/>
    </xf>
    <xf numFmtId="0" fontId="4" fillId="0" borderId="11" xfId="0" applyFont="1" applyBorder="1" applyAlignment="1">
      <alignment horizontal="center" vertical="justify"/>
    </xf>
    <xf numFmtId="0" fontId="4" fillId="0" borderId="15" xfId="0" applyFont="1" applyBorder="1" applyAlignment="1">
      <alignment horizontal="center" vertical="justify" wrapText="1"/>
    </xf>
    <xf numFmtId="0" fontId="4" fillId="0" borderId="11" xfId="0" applyFont="1" applyBorder="1" applyAlignment="1">
      <alignment horizontal="center" vertical="justify" wrapText="1"/>
    </xf>
    <xf numFmtId="0" fontId="4" fillId="0" borderId="1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16" xfId="0" applyFont="1" applyBorder="1" applyAlignment="1" applyProtection="1">
      <alignment horizontal="left"/>
      <protection locked="0"/>
    </xf>
    <xf numFmtId="0" fontId="4" fillId="0" borderId="1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172" fontId="0" fillId="33" borderId="17" xfId="0" applyNumberFormat="1" applyFont="1" applyFill="1" applyBorder="1" applyAlignment="1" applyProtection="1">
      <alignment horizontal="right"/>
      <protection locked="0"/>
    </xf>
    <xf numFmtId="172" fontId="0" fillId="33" borderId="18" xfId="0" applyNumberFormat="1" applyFont="1" applyFill="1" applyBorder="1" applyAlignment="1" applyProtection="1">
      <alignment horizontal="right"/>
      <protection locked="0"/>
    </xf>
    <xf numFmtId="172" fontId="0" fillId="33" borderId="14" xfId="0" applyNumberFormat="1" applyFont="1" applyFill="1" applyBorder="1" applyAlignment="1">
      <alignment/>
    </xf>
    <xf numFmtId="172" fontId="0" fillId="33" borderId="10" xfId="0" applyNumberFormat="1" applyFont="1" applyFill="1" applyBorder="1" applyAlignment="1">
      <alignment/>
    </xf>
    <xf numFmtId="172" fontId="0" fillId="33" borderId="0" xfId="0" applyNumberFormat="1" applyFont="1" applyFill="1" applyAlignment="1">
      <alignment/>
    </xf>
    <xf numFmtId="172" fontId="0" fillId="33" borderId="15" xfId="0" applyNumberFormat="1" applyFont="1" applyFill="1" applyBorder="1" applyAlignment="1" applyProtection="1">
      <alignment horizontal="right"/>
      <protection locked="0"/>
    </xf>
    <xf numFmtId="172" fontId="0" fillId="0" borderId="15" xfId="0" applyNumberFormat="1" applyFont="1" applyFill="1" applyBorder="1" applyAlignment="1">
      <alignment horizontal="right"/>
    </xf>
    <xf numFmtId="172" fontId="0" fillId="0" borderId="19" xfId="0" applyNumberFormat="1" applyFont="1" applyFill="1" applyBorder="1" applyAlignment="1" applyProtection="1">
      <alignment horizontal="right"/>
      <protection locked="0"/>
    </xf>
    <xf numFmtId="1" fontId="0" fillId="33" borderId="17" xfId="0" applyNumberFormat="1" applyFont="1" applyFill="1" applyBorder="1" applyAlignment="1" applyProtection="1">
      <alignment horizontal="right"/>
      <protection locked="0"/>
    </xf>
    <xf numFmtId="1" fontId="0" fillId="33" borderId="10" xfId="0" applyNumberFormat="1" applyFont="1" applyFill="1" applyBorder="1" applyAlignment="1" applyProtection="1">
      <alignment horizontal="right"/>
      <protection locked="0"/>
    </xf>
    <xf numFmtId="1" fontId="0" fillId="0" borderId="20" xfId="0" applyNumberFormat="1" applyFont="1" applyFill="1" applyBorder="1" applyAlignment="1" applyProtection="1">
      <alignment horizontal="right"/>
      <protection locked="0"/>
    </xf>
    <xf numFmtId="172" fontId="0" fillId="0" borderId="20" xfId="0" applyNumberFormat="1" applyFont="1" applyFill="1" applyBorder="1" applyAlignment="1" applyProtection="1">
      <alignment horizontal="right"/>
      <protection locked="0"/>
    </xf>
    <xf numFmtId="172" fontId="0" fillId="0" borderId="21" xfId="0" applyNumberFormat="1" applyFont="1" applyFill="1" applyBorder="1" applyAlignment="1" applyProtection="1">
      <alignment horizontal="right"/>
      <protection locked="0"/>
    </xf>
    <xf numFmtId="172" fontId="0" fillId="0" borderId="10" xfId="0" applyNumberFormat="1" applyFont="1" applyFill="1" applyBorder="1" applyAlignment="1">
      <alignment/>
    </xf>
    <xf numFmtId="1" fontId="0" fillId="33" borderId="10" xfId="0" applyNumberFormat="1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"/>
  <sheetViews>
    <sheetView tabSelected="1" workbookViewId="0" topLeftCell="B1">
      <selection activeCell="G22" sqref="G22"/>
    </sheetView>
  </sheetViews>
  <sheetFormatPr defaultColWidth="9.00390625" defaultRowHeight="12.75"/>
  <cols>
    <col min="1" max="1" width="4.00390625" style="0" hidden="1" customWidth="1"/>
    <col min="2" max="2" width="63.75390625" style="0" customWidth="1"/>
    <col min="3" max="3" width="8.00390625" style="0" customWidth="1"/>
    <col min="4" max="4" width="10.625" style="0" customWidth="1"/>
    <col min="5" max="5" width="12.625" style="0" customWidth="1"/>
    <col min="6" max="6" width="11.875" style="0" customWidth="1"/>
    <col min="7" max="7" width="11.375" style="0" customWidth="1"/>
    <col min="8" max="8" width="10.625" style="0" customWidth="1"/>
    <col min="9" max="9" width="7.75390625" style="0" customWidth="1"/>
    <col min="10" max="10" width="9.25390625" style="0" customWidth="1"/>
    <col min="11" max="11" width="9.375" style="0" customWidth="1"/>
    <col min="12" max="12" width="9.625" style="0" bestFit="1" customWidth="1"/>
    <col min="13" max="14" width="9.25390625" style="0" bestFit="1" customWidth="1"/>
  </cols>
  <sheetData>
    <row r="1" spans="1:10" ht="12.75">
      <c r="A1" s="1"/>
      <c r="B1" s="45"/>
      <c r="C1" s="45"/>
      <c r="D1" s="45"/>
      <c r="E1" s="45"/>
      <c r="F1" s="45"/>
      <c r="G1" s="45"/>
      <c r="H1" s="45"/>
      <c r="I1" s="45"/>
      <c r="J1" s="27"/>
    </row>
    <row r="2" spans="1:10" ht="12.75">
      <c r="A2" s="2"/>
      <c r="B2" s="46" t="s">
        <v>22</v>
      </c>
      <c r="C2" s="46"/>
      <c r="D2" s="46"/>
      <c r="E2" s="46"/>
      <c r="F2" s="46"/>
      <c r="G2" s="46"/>
      <c r="H2" s="46"/>
      <c r="I2" s="46"/>
      <c r="J2" s="28"/>
    </row>
    <row r="3" spans="1:10" ht="12.75">
      <c r="A3" s="3"/>
      <c r="B3" s="38" t="s">
        <v>24</v>
      </c>
      <c r="C3" s="38"/>
      <c r="D3" s="38"/>
      <c r="E3" s="38"/>
      <c r="F3" s="38"/>
      <c r="G3" s="38"/>
      <c r="H3" s="38"/>
      <c r="I3" s="38"/>
      <c r="J3" s="26"/>
    </row>
    <row r="4" spans="1:10" ht="12.75">
      <c r="A4" s="3"/>
      <c r="B4" s="4"/>
      <c r="C4" s="6"/>
      <c r="D4" s="7"/>
      <c r="E4" s="6"/>
      <c r="F4" s="5"/>
      <c r="G4" s="47" t="s">
        <v>11</v>
      </c>
      <c r="H4" s="47"/>
      <c r="I4" s="47"/>
      <c r="J4" s="29"/>
    </row>
    <row r="5" spans="1:15" ht="12.75" customHeight="1">
      <c r="A5" s="39" t="s">
        <v>5</v>
      </c>
      <c r="B5" s="41" t="s">
        <v>7</v>
      </c>
      <c r="C5" s="43" t="s">
        <v>19</v>
      </c>
      <c r="D5" s="48" t="s">
        <v>25</v>
      </c>
      <c r="E5" s="35" t="s">
        <v>26</v>
      </c>
      <c r="F5" s="36"/>
      <c r="G5" s="36"/>
      <c r="H5" s="36"/>
      <c r="I5" s="37"/>
      <c r="J5" s="48" t="s">
        <v>27</v>
      </c>
      <c r="K5" s="35" t="s">
        <v>28</v>
      </c>
      <c r="L5" s="36"/>
      <c r="M5" s="36"/>
      <c r="N5" s="36"/>
      <c r="O5" s="37"/>
    </row>
    <row r="6" spans="1:15" ht="48">
      <c r="A6" s="40"/>
      <c r="B6" s="42"/>
      <c r="C6" s="44"/>
      <c r="D6" s="49"/>
      <c r="E6" s="20" t="s">
        <v>0</v>
      </c>
      <c r="F6" s="20" t="s">
        <v>1</v>
      </c>
      <c r="G6" s="21" t="s">
        <v>18</v>
      </c>
      <c r="H6" s="21" t="s">
        <v>6</v>
      </c>
      <c r="I6" s="22" t="s">
        <v>8</v>
      </c>
      <c r="J6" s="50"/>
      <c r="K6" s="20" t="s">
        <v>0</v>
      </c>
      <c r="L6" s="20" t="s">
        <v>1</v>
      </c>
      <c r="M6" s="21" t="s">
        <v>18</v>
      </c>
      <c r="N6" s="21" t="s">
        <v>6</v>
      </c>
      <c r="O6" s="22" t="s">
        <v>8</v>
      </c>
    </row>
    <row r="7" spans="1:15" ht="15">
      <c r="A7" s="9">
        <v>1</v>
      </c>
      <c r="B7" s="18" t="s">
        <v>2</v>
      </c>
      <c r="C7" s="23" t="s">
        <v>3</v>
      </c>
      <c r="D7" s="55">
        <v>2915417.2</v>
      </c>
      <c r="E7" s="56">
        <v>3247147.2</v>
      </c>
      <c r="F7" s="17">
        <v>2760502.4</v>
      </c>
      <c r="G7" s="17">
        <f aca="true" t="shared" si="0" ref="G7:G13">F7/E7*100</f>
        <v>85.01315862736372</v>
      </c>
      <c r="H7" s="17">
        <f aca="true" t="shared" si="1" ref="H7:H14">F7/D7*100</f>
        <v>94.68635912554812</v>
      </c>
      <c r="I7" s="33" t="s">
        <v>10</v>
      </c>
      <c r="J7" s="57">
        <v>296683.2</v>
      </c>
      <c r="K7" s="56">
        <v>812272.3</v>
      </c>
      <c r="L7" s="24">
        <v>319271.9</v>
      </c>
      <c r="M7" s="24">
        <f aca="true" t="shared" si="2" ref="M7:M13">L7/K7*100</f>
        <v>39.30601843741317</v>
      </c>
      <c r="N7" s="24">
        <f>L7/J7*100</f>
        <v>107.61374422279388</v>
      </c>
      <c r="O7" s="33" t="s">
        <v>10</v>
      </c>
    </row>
    <row r="8" spans="1:15" ht="24">
      <c r="A8" s="9">
        <v>2</v>
      </c>
      <c r="B8" s="8" t="s">
        <v>13</v>
      </c>
      <c r="C8" s="11" t="s">
        <v>4</v>
      </c>
      <c r="D8" s="24">
        <v>29.7</v>
      </c>
      <c r="E8" s="17">
        <v>36</v>
      </c>
      <c r="F8" s="24">
        <v>44.2</v>
      </c>
      <c r="G8" s="24">
        <f>F8/E8*100</f>
        <v>122.77777777777779</v>
      </c>
      <c r="H8" s="24">
        <f>F8/D8*100</f>
        <v>148.82154882154884</v>
      </c>
      <c r="I8" s="31" t="s">
        <v>10</v>
      </c>
      <c r="J8" s="51">
        <v>4.7</v>
      </c>
      <c r="K8" s="51">
        <v>3</v>
      </c>
      <c r="L8" s="24">
        <v>6.7</v>
      </c>
      <c r="M8" s="24">
        <f t="shared" si="2"/>
        <v>223.33333333333334</v>
      </c>
      <c r="N8" s="34" t="s">
        <v>23</v>
      </c>
      <c r="O8" s="31" t="s">
        <v>10</v>
      </c>
    </row>
    <row r="9" spans="1:15" ht="24">
      <c r="A9" s="9">
        <v>3</v>
      </c>
      <c r="B9" s="8" t="s">
        <v>14</v>
      </c>
      <c r="C9" s="11" t="s">
        <v>4</v>
      </c>
      <c r="D9" s="24">
        <v>4090.5</v>
      </c>
      <c r="E9" s="17">
        <v>4350</v>
      </c>
      <c r="F9" s="58">
        <v>6949.8</v>
      </c>
      <c r="G9" s="25">
        <f t="shared" si="0"/>
        <v>159.7655172413793</v>
      </c>
      <c r="H9" s="25">
        <f t="shared" si="1"/>
        <v>169.9009900990099</v>
      </c>
      <c r="I9" s="31" t="s">
        <v>10</v>
      </c>
      <c r="J9" s="51">
        <v>337.2</v>
      </c>
      <c r="K9" s="51">
        <v>348</v>
      </c>
      <c r="L9" s="58">
        <v>894.4</v>
      </c>
      <c r="M9" s="25">
        <f t="shared" si="2"/>
        <v>257.01149425287355</v>
      </c>
      <c r="N9" s="24">
        <f aca="true" t="shared" si="3" ref="N9:N14">L9/J9*100</f>
        <v>265.24317912218265</v>
      </c>
      <c r="O9" s="31" t="s">
        <v>10</v>
      </c>
    </row>
    <row r="10" spans="1:15" ht="15.75" customHeight="1">
      <c r="A10" s="10">
        <v>4</v>
      </c>
      <c r="B10" s="30" t="s">
        <v>15</v>
      </c>
      <c r="C10" s="16" t="s">
        <v>3</v>
      </c>
      <c r="D10" s="59">
        <v>43679505</v>
      </c>
      <c r="E10" s="52">
        <v>45644242</v>
      </c>
      <c r="F10" s="51">
        <v>47476902</v>
      </c>
      <c r="G10" s="17">
        <f t="shared" si="0"/>
        <v>104.01509570473313</v>
      </c>
      <c r="H10" s="17">
        <f t="shared" si="1"/>
        <v>108.69377297201514</v>
      </c>
      <c r="I10" s="32" t="s">
        <v>10</v>
      </c>
      <c r="J10" s="60">
        <v>3997394</v>
      </c>
      <c r="K10" s="17">
        <v>3996783</v>
      </c>
      <c r="L10" s="51">
        <v>4287447</v>
      </c>
      <c r="M10" s="17">
        <f t="shared" si="2"/>
        <v>107.27244886700129</v>
      </c>
      <c r="N10" s="17">
        <f t="shared" si="3"/>
        <v>107.25605231808524</v>
      </c>
      <c r="O10" s="32" t="s">
        <v>10</v>
      </c>
    </row>
    <row r="11" spans="1:15" ht="24">
      <c r="A11" s="10">
        <v>5</v>
      </c>
      <c r="B11" s="12" t="s">
        <v>16</v>
      </c>
      <c r="C11" s="11" t="s">
        <v>12</v>
      </c>
      <c r="D11" s="61">
        <v>200421</v>
      </c>
      <c r="E11" s="53">
        <v>216507</v>
      </c>
      <c r="F11" s="62">
        <v>197570.2</v>
      </c>
      <c r="G11" s="19">
        <f t="shared" si="0"/>
        <v>91.25349295865723</v>
      </c>
      <c r="H11" s="19">
        <f t="shared" si="1"/>
        <v>98.57759416428419</v>
      </c>
      <c r="I11" s="33" t="s">
        <v>10</v>
      </c>
      <c r="J11" s="63">
        <v>20087</v>
      </c>
      <c r="K11" s="17">
        <v>20893</v>
      </c>
      <c r="L11" s="62">
        <v>19504</v>
      </c>
      <c r="M11" s="19">
        <f t="shared" si="2"/>
        <v>93.35184032929689</v>
      </c>
      <c r="N11" s="24">
        <f t="shared" si="3"/>
        <v>97.0976253298153</v>
      </c>
      <c r="O11" s="33" t="s">
        <v>10</v>
      </c>
    </row>
    <row r="12" spans="1:15" ht="36">
      <c r="A12" s="10">
        <v>6</v>
      </c>
      <c r="B12" s="13" t="s">
        <v>17</v>
      </c>
      <c r="C12" s="11" t="s">
        <v>3</v>
      </c>
      <c r="D12" s="64">
        <f>F12/106.7*100</f>
        <v>72106038.42549203</v>
      </c>
      <c r="E12" s="54">
        <v>76720223</v>
      </c>
      <c r="F12" s="64">
        <v>76937143</v>
      </c>
      <c r="G12" s="19">
        <f t="shared" si="0"/>
        <v>100.28274161820411</v>
      </c>
      <c r="H12" s="19">
        <f t="shared" si="1"/>
        <v>106.69999999999999</v>
      </c>
      <c r="I12" s="33" t="s">
        <v>10</v>
      </c>
      <c r="J12" s="24">
        <f>L12/83.6*100</f>
        <v>8952596.889952155</v>
      </c>
      <c r="K12" s="17">
        <v>8506601</v>
      </c>
      <c r="L12" s="64">
        <v>7484371</v>
      </c>
      <c r="M12" s="19">
        <f t="shared" si="2"/>
        <v>87.98309689146112</v>
      </c>
      <c r="N12" s="24">
        <f t="shared" si="3"/>
        <v>83.59999999999998</v>
      </c>
      <c r="O12" s="33" t="s">
        <v>10</v>
      </c>
    </row>
    <row r="13" spans="1:15" ht="12.75">
      <c r="A13" s="10"/>
      <c r="B13" s="15" t="s">
        <v>20</v>
      </c>
      <c r="C13" s="11" t="s">
        <v>3</v>
      </c>
      <c r="D13" s="65">
        <f>F13/108.4*100</f>
        <v>34608480.350553505</v>
      </c>
      <c r="E13" s="17">
        <v>43074684</v>
      </c>
      <c r="F13" s="54">
        <v>37515592.7</v>
      </c>
      <c r="G13" s="17">
        <f t="shared" si="0"/>
        <v>87.09429580493267</v>
      </c>
      <c r="H13" s="17">
        <f t="shared" si="1"/>
        <v>108.4</v>
      </c>
      <c r="I13" s="32" t="s">
        <v>10</v>
      </c>
      <c r="J13" s="60">
        <f>L13/105.2*100</f>
        <v>3695832.699619772</v>
      </c>
      <c r="K13" s="54">
        <v>4764684</v>
      </c>
      <c r="L13" s="54">
        <v>3888016</v>
      </c>
      <c r="M13" s="17">
        <f t="shared" si="2"/>
        <v>81.60071056128801</v>
      </c>
      <c r="N13" s="17">
        <f t="shared" si="3"/>
        <v>105.2</v>
      </c>
      <c r="O13" s="32" t="s">
        <v>10</v>
      </c>
    </row>
    <row r="14" spans="1:15" ht="15" customHeight="1">
      <c r="A14" s="14">
        <v>8</v>
      </c>
      <c r="B14" s="15" t="s">
        <v>21</v>
      </c>
      <c r="C14" s="16" t="s">
        <v>9</v>
      </c>
      <c r="D14" s="17">
        <f>F14/109.9*100</f>
        <v>28316.014558689716</v>
      </c>
      <c r="E14" s="17"/>
      <c r="F14" s="17">
        <v>31119.3</v>
      </c>
      <c r="G14" s="17"/>
      <c r="H14" s="17">
        <f t="shared" si="1"/>
        <v>109.89999999999999</v>
      </c>
      <c r="I14" s="32" t="s">
        <v>10</v>
      </c>
      <c r="J14" s="17">
        <f>L14/108.5*100</f>
        <v>36315.299539170504</v>
      </c>
      <c r="K14" s="17"/>
      <c r="L14" s="17">
        <v>39402.1</v>
      </c>
      <c r="M14" s="17"/>
      <c r="N14" s="17">
        <f t="shared" si="3"/>
        <v>108.5</v>
      </c>
      <c r="O14" s="32" t="s">
        <v>10</v>
      </c>
    </row>
  </sheetData>
  <sheetProtection/>
  <mergeCells count="11">
    <mergeCell ref="J5:J6"/>
    <mergeCell ref="K5:O5"/>
    <mergeCell ref="B3:I3"/>
    <mergeCell ref="A5:A6"/>
    <mergeCell ref="B5:B6"/>
    <mergeCell ref="C5:C6"/>
    <mergeCell ref="B1:I1"/>
    <mergeCell ref="B2:I2"/>
    <mergeCell ref="G4:I4"/>
    <mergeCell ref="D5:D6"/>
    <mergeCell ref="E5:I5"/>
  </mergeCells>
  <printOptions/>
  <pageMargins left="0.37" right="0.31" top="0.82" bottom="1" header="0.5" footer="0.5"/>
  <pageSetup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г.о.Саранск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Любовь Николаевна</dc:creator>
  <cp:keywords/>
  <dc:description/>
  <cp:lastModifiedBy>economic11</cp:lastModifiedBy>
  <cp:lastPrinted>2018-10-15T08:57:09Z</cp:lastPrinted>
  <dcterms:created xsi:type="dcterms:W3CDTF">2004-03-01T05:53:33Z</dcterms:created>
  <dcterms:modified xsi:type="dcterms:W3CDTF">2019-03-25T09:50:58Z</dcterms:modified>
  <cp:category/>
  <cp:version/>
  <cp:contentType/>
  <cp:contentStatus/>
</cp:coreProperties>
</file>